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5168" windowHeight="9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<sst xmlns="http://schemas.openxmlformats.org/spreadsheetml/2006/main" count="96" uniqueCount="29">
  <si>
    <t>Freq Ratio</t>
  </si>
  <si>
    <t>G</t>
  </si>
  <si>
    <t>Ab</t>
  </si>
  <si>
    <t>A</t>
  </si>
  <si>
    <t>Bb</t>
  </si>
  <si>
    <t>B</t>
  </si>
  <si>
    <t>C</t>
  </si>
  <si>
    <t>C#</t>
  </si>
  <si>
    <t>D</t>
  </si>
  <si>
    <t>Eb</t>
  </si>
  <si>
    <t>E</t>
  </si>
  <si>
    <t>F</t>
  </si>
  <si>
    <t>F#</t>
  </si>
  <si>
    <t>Inverse</t>
  </si>
  <si>
    <t>Distance</t>
  </si>
  <si>
    <t>From Nut</t>
  </si>
  <si>
    <t>Cents</t>
  </si>
  <si>
    <t>Just Temperament</t>
  </si>
  <si>
    <t>Equal Temperament</t>
  </si>
  <si>
    <t>Tangent</t>
  </si>
  <si>
    <t>Moves</t>
  </si>
  <si>
    <t>Theoretical Hurdy Gurdy Tangent Positions for Equal and Just Temperament</t>
  </si>
  <si>
    <t>J. G. Whyte 30 March 2005</t>
  </si>
  <si>
    <t>:</t>
  </si>
  <si>
    <t>Open G</t>
  </si>
  <si>
    <t>Open D</t>
  </si>
  <si>
    <t>Tuning</t>
  </si>
  <si>
    <t>Fr Ratio</t>
  </si>
  <si>
    <t>Enter String Length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</si>
</sst>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"/>
    <numFmt numFmtId="165" formatCode="0.0000"/>
    <numFmt numFmtId="166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0" fontId="0" fillId="0" borderId="2" xfId="0" applyNumberFormat="1" applyBorder="1" applyAlignment="1" quotePrefix="1">
      <alignment/>
    </xf>
    <xf numFmtId="0" fontId="1" fillId="0" borderId="2" xfId="0" applyNumberFormat="1" applyFont="1" applyBorder="1" applyAlignment="1">
      <alignment/>
    </xf>
    <xf numFmtId="0" fontId="0" fillId="0" borderId="2" xfId="0" applyNumberFormat="1" applyBorder="1" applyAlignment="1" quotePrefix="1">
      <alignment horizontal="left"/>
    </xf>
    <xf numFmtId="166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66" fontId="1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165" fontId="0" fillId="0" borderId="6" xfId="0" applyNumberFormat="1" applyBorder="1" applyAlignment="1">
      <alignment/>
    </xf>
    <xf numFmtId="166" fontId="1" fillId="0" borderId="7" xfId="0" applyNumberFormat="1" applyFon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165" fontId="0" fillId="0" borderId="9" xfId="0" applyNumberFormat="1" applyBorder="1" applyAlignment="1">
      <alignment/>
    </xf>
    <xf numFmtId="166" fontId="1" fillId="0" borderId="10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166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166" fontId="1" fillId="0" borderId="5" xfId="0" applyNumberFormat="1" applyFont="1" applyFill="1" applyBorder="1" applyAlignment="1">
      <alignment/>
    </xf>
    <xf numFmtId="0" fontId="0" fillId="0" borderId="7" xfId="0" applyBorder="1" applyAlignment="1">
      <alignment/>
    </xf>
    <xf numFmtId="166" fontId="1" fillId="0" borderId="8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166" fontId="1" fillId="0" borderId="3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165" fontId="2" fillId="0" borderId="0" xfId="0" applyNumberFormat="1" applyFont="1" applyAlignment="1">
      <alignment/>
    </xf>
    <xf numFmtId="166" fontId="1" fillId="2" borderId="11" xfId="0" applyNumberFormat="1" applyFont="1" applyFill="1" applyBorder="1" applyAlignment="1">
      <alignment/>
    </xf>
    <xf numFmtId="166" fontId="1" fillId="2" borderId="12" xfId="0" applyNumberFormat="1" applyFont="1" applyFill="1" applyBorder="1" applyAlignment="1">
      <alignment/>
    </xf>
    <xf numFmtId="166" fontId="1" fillId="2" borderId="2" xfId="0" applyNumberFormat="1" applyFont="1" applyFill="1" applyBorder="1" applyAlignment="1">
      <alignment/>
    </xf>
    <xf numFmtId="165" fontId="1" fillId="0" borderId="2" xfId="0" applyNumberFormat="1" applyFont="1" applyBorder="1" applyAlignment="1">
      <alignment/>
    </xf>
    <xf numFmtId="0" fontId="0" fillId="0" borderId="2" xfId="0" applyFill="1" applyBorder="1" applyAlignment="1">
      <alignment/>
    </xf>
    <xf numFmtId="0" fontId="0" fillId="3" borderId="1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 topLeftCell="A1">
      <selection activeCell="E7" sqref="E7"/>
    </sheetView>
  </sheetViews>
  <sheetFormatPr defaultColWidth="9.140625" defaultRowHeight="12.75"/>
  <cols>
    <col min="1" max="1" width="5.8515625" style="0" customWidth="1"/>
    <col min="2" max="2" width="7.57421875" style="2" customWidth="1"/>
    <col min="4" max="4" width="1.28515625" style="0" customWidth="1"/>
    <col min="5" max="5" width="4.57421875" style="1" customWidth="1"/>
    <col min="6" max="6" width="1.57421875" style="1" customWidth="1"/>
    <col min="7" max="7" width="4.8515625" style="1" customWidth="1"/>
    <col min="8" max="8" width="7.57421875" style="2" customWidth="1"/>
    <col min="9" max="9" width="8.8515625" style="3" customWidth="1"/>
    <col min="10" max="10" width="1.28515625" style="3" customWidth="1"/>
    <col min="11" max="11" width="7.8515625" style="3" customWidth="1"/>
    <col min="12" max="12" width="1.28515625" style="3" customWidth="1"/>
    <col min="13" max="14" width="3.8515625" style="0" customWidth="1"/>
    <col min="15" max="15" width="1.28515625" style="0" customWidth="1"/>
    <col min="16" max="17" width="3.8515625" style="0" customWidth="1"/>
  </cols>
  <sheetData>
    <row r="1" spans="1:2" ht="15">
      <c r="A1" s="39" t="s">
        <v>21</v>
      </c>
      <c r="B1" s="6"/>
    </row>
    <row r="3" ht="12.75">
      <c r="A3" t="s">
        <v>22</v>
      </c>
    </row>
    <row r="7" spans="1:5" ht="12.75">
      <c r="A7" s="7" t="s">
        <v>28</v>
      </c>
      <c r="B7" s="43"/>
      <c r="C7" s="44"/>
      <c r="D7" s="8"/>
      <c r="E7" s="45">
        <v>345</v>
      </c>
    </row>
    <row r="9" spans="1:9" ht="12.75">
      <c r="A9" s="38"/>
      <c r="B9" s="38" t="s">
        <v>18</v>
      </c>
      <c r="C9" s="18"/>
      <c r="E9" s="27"/>
      <c r="F9" s="28"/>
      <c r="G9" s="11" t="s">
        <v>17</v>
      </c>
      <c r="H9" s="9"/>
      <c r="I9" s="29"/>
    </row>
    <row r="10" spans="1:17" ht="12.75">
      <c r="A10" s="30"/>
      <c r="B10" s="21" t="s">
        <v>13</v>
      </c>
      <c r="C10" s="22" t="s">
        <v>14</v>
      </c>
      <c r="D10" s="3"/>
      <c r="E10" s="19"/>
      <c r="F10" s="20"/>
      <c r="G10" s="20"/>
      <c r="H10" s="21" t="s">
        <v>13</v>
      </c>
      <c r="I10" s="22" t="s">
        <v>14</v>
      </c>
      <c r="J10" s="5"/>
      <c r="K10" s="40" t="s">
        <v>19</v>
      </c>
      <c r="L10" s="5"/>
      <c r="M10" s="32" t="s">
        <v>26</v>
      </c>
      <c r="N10" s="33"/>
      <c r="P10" s="32" t="s">
        <v>26</v>
      </c>
      <c r="Q10" s="33"/>
    </row>
    <row r="11" spans="1:17" ht="12.75">
      <c r="A11" s="31" t="s">
        <v>16</v>
      </c>
      <c r="B11" s="25" t="s">
        <v>27</v>
      </c>
      <c r="C11" s="26" t="s">
        <v>15</v>
      </c>
      <c r="D11" s="3"/>
      <c r="E11" s="23" t="s">
        <v>0</v>
      </c>
      <c r="F11" s="24"/>
      <c r="G11" s="24"/>
      <c r="H11" s="25" t="s">
        <v>27</v>
      </c>
      <c r="I11" s="26" t="s">
        <v>15</v>
      </c>
      <c r="J11" s="5"/>
      <c r="K11" s="41" t="s">
        <v>20</v>
      </c>
      <c r="L11" s="5"/>
      <c r="M11" s="34" t="s">
        <v>24</v>
      </c>
      <c r="N11" s="35"/>
      <c r="P11" s="34" t="s">
        <v>25</v>
      </c>
      <c r="Q11" s="35"/>
    </row>
    <row r="12" spans="1:17" ht="12.75">
      <c r="A12" s="36">
        <v>0</v>
      </c>
      <c r="B12" s="9">
        <f>1/(10^(A12/3986.314))</f>
        <v>1</v>
      </c>
      <c r="C12" s="14"/>
      <c r="D12" s="17"/>
      <c r="E12" s="10">
        <v>1</v>
      </c>
      <c r="F12" s="11" t="s">
        <v>23</v>
      </c>
      <c r="G12" s="12">
        <v>1</v>
      </c>
      <c r="H12" s="9">
        <f>G12/E12</f>
        <v>1</v>
      </c>
      <c r="I12" s="13"/>
      <c r="J12" s="16"/>
      <c r="K12" s="42"/>
      <c r="L12" s="16"/>
      <c r="M12" s="7"/>
      <c r="N12" s="14" t="s">
        <v>1</v>
      </c>
      <c r="O12" s="15"/>
      <c r="P12" s="7"/>
      <c r="Q12" s="14" t="s">
        <v>8</v>
      </c>
    </row>
    <row r="13" spans="1:17" ht="12.75">
      <c r="A13" s="36">
        <f>A12+100</f>
        <v>100</v>
      </c>
      <c r="B13" s="9">
        <f>1/(10^(A13/3986.314))</f>
        <v>0.9438743165951284</v>
      </c>
      <c r="C13" s="37">
        <f aca="true" t="shared" si="0" ref="C13:C36">$E$7-($E$7*B13)</f>
        <v>19.3633607746807</v>
      </c>
      <c r="D13" s="17"/>
      <c r="E13" s="10">
        <v>16</v>
      </c>
      <c r="F13" s="11" t="s">
        <v>23</v>
      </c>
      <c r="G13" s="12">
        <v>15</v>
      </c>
      <c r="H13" s="9">
        <f aca="true" t="shared" si="1" ref="H13:H36">G13/E13</f>
        <v>0.9375</v>
      </c>
      <c r="I13" s="13">
        <f aca="true" t="shared" si="2" ref="I13:I36">$E$7-(H13*$E$7)</f>
        <v>21.5625</v>
      </c>
      <c r="J13" s="16"/>
      <c r="K13" s="42">
        <f>I13-C13</f>
        <v>2.1991392253193</v>
      </c>
      <c r="L13" s="16"/>
      <c r="M13" s="7" t="s">
        <v>2</v>
      </c>
      <c r="N13" s="14"/>
      <c r="O13" s="15"/>
      <c r="P13" s="7" t="s">
        <v>9</v>
      </c>
      <c r="Q13" s="14"/>
    </row>
    <row r="14" spans="1:17" ht="12.75">
      <c r="A14" s="36">
        <f aca="true" t="shared" si="3" ref="A14:A36">A13+100</f>
        <v>200</v>
      </c>
      <c r="B14" s="9">
        <f aca="true" t="shared" si="4" ref="B14:B36">1/(10^(A14/3986.314))</f>
        <v>0.8908987255279207</v>
      </c>
      <c r="C14" s="37">
        <f t="shared" si="0"/>
        <v>37.63993969286736</v>
      </c>
      <c r="D14" s="17"/>
      <c r="E14" s="10">
        <v>9</v>
      </c>
      <c r="F14" s="11" t="s">
        <v>23</v>
      </c>
      <c r="G14" s="12">
        <v>8</v>
      </c>
      <c r="H14" s="9">
        <f t="shared" si="1"/>
        <v>0.8888888888888888</v>
      </c>
      <c r="I14" s="13">
        <f t="shared" si="2"/>
        <v>38.33333333333337</v>
      </c>
      <c r="J14" s="16"/>
      <c r="K14" s="42">
        <f aca="true" t="shared" si="5" ref="K14:K36">I14-C14</f>
        <v>0.693393640466013</v>
      </c>
      <c r="L14" s="16"/>
      <c r="M14" s="7"/>
      <c r="N14" s="14" t="s">
        <v>3</v>
      </c>
      <c r="O14" s="15"/>
      <c r="P14" s="7"/>
      <c r="Q14" s="14" t="s">
        <v>10</v>
      </c>
    </row>
    <row r="15" spans="1:17" ht="12.75">
      <c r="A15" s="36">
        <f t="shared" si="3"/>
        <v>300</v>
      </c>
      <c r="B15" s="9">
        <f t="shared" si="4"/>
        <v>0.8408964257131369</v>
      </c>
      <c r="C15" s="37">
        <f t="shared" si="0"/>
        <v>54.89073312896778</v>
      </c>
      <c r="D15" s="17"/>
      <c r="E15" s="10">
        <v>6</v>
      </c>
      <c r="F15" s="11" t="s">
        <v>23</v>
      </c>
      <c r="G15" s="12">
        <v>5</v>
      </c>
      <c r="H15" s="9">
        <f t="shared" si="1"/>
        <v>0.8333333333333334</v>
      </c>
      <c r="I15" s="13">
        <f t="shared" si="2"/>
        <v>57.5</v>
      </c>
      <c r="J15" s="16"/>
      <c r="K15" s="42">
        <f t="shared" si="5"/>
        <v>2.6092668710322187</v>
      </c>
      <c r="L15" s="16"/>
      <c r="M15" s="7" t="s">
        <v>4</v>
      </c>
      <c r="N15" s="14"/>
      <c r="O15" s="15"/>
      <c r="P15" s="7"/>
      <c r="Q15" s="14" t="s">
        <v>11</v>
      </c>
    </row>
    <row r="16" spans="1:17" ht="12.75">
      <c r="A16" s="36">
        <f t="shared" si="3"/>
        <v>400</v>
      </c>
      <c r="B16" s="9">
        <f t="shared" si="4"/>
        <v>0.7937005391472732</v>
      </c>
      <c r="C16" s="37">
        <f t="shared" si="0"/>
        <v>71.17331399419072</v>
      </c>
      <c r="D16" s="17"/>
      <c r="E16" s="10">
        <v>5</v>
      </c>
      <c r="F16" s="11" t="s">
        <v>23</v>
      </c>
      <c r="G16" s="12">
        <v>4</v>
      </c>
      <c r="H16" s="9">
        <f t="shared" si="1"/>
        <v>0.8</v>
      </c>
      <c r="I16" s="13">
        <f t="shared" si="2"/>
        <v>69</v>
      </c>
      <c r="J16" s="16"/>
      <c r="K16" s="42">
        <f t="shared" si="5"/>
        <v>-2.173313994190721</v>
      </c>
      <c r="L16" s="16"/>
      <c r="M16" s="7"/>
      <c r="N16" s="14" t="s">
        <v>5</v>
      </c>
      <c r="O16" s="15"/>
      <c r="P16" s="7" t="s">
        <v>12</v>
      </c>
      <c r="Q16" s="14"/>
    </row>
    <row r="17" spans="1:17" ht="12.75">
      <c r="A17" s="36">
        <f t="shared" si="3"/>
        <v>500</v>
      </c>
      <c r="B17" s="9">
        <f t="shared" si="4"/>
        <v>0.7491535539688174</v>
      </c>
      <c r="C17" s="37">
        <f t="shared" si="0"/>
        <v>86.542023880758</v>
      </c>
      <c r="D17" s="17"/>
      <c r="E17" s="10">
        <v>4</v>
      </c>
      <c r="F17" s="11" t="s">
        <v>23</v>
      </c>
      <c r="G17" s="12">
        <v>3</v>
      </c>
      <c r="H17" s="9">
        <f t="shared" si="1"/>
        <v>0.75</v>
      </c>
      <c r="I17" s="13">
        <f t="shared" si="2"/>
        <v>86.25</v>
      </c>
      <c r="J17" s="16"/>
      <c r="K17" s="42">
        <f t="shared" si="5"/>
        <v>-0.2920238807579949</v>
      </c>
      <c r="L17" s="16"/>
      <c r="M17" s="7"/>
      <c r="N17" s="14" t="s">
        <v>6</v>
      </c>
      <c r="O17" s="15"/>
      <c r="P17" s="7"/>
      <c r="Q17" s="14" t="s">
        <v>1</v>
      </c>
    </row>
    <row r="18" spans="1:17" ht="12.75">
      <c r="A18" s="36">
        <f t="shared" si="3"/>
        <v>600</v>
      </c>
      <c r="B18" s="9">
        <f t="shared" si="4"/>
        <v>0.7071067987771292</v>
      </c>
      <c r="C18" s="37">
        <f t="shared" si="0"/>
        <v>101.04815442189042</v>
      </c>
      <c r="D18" s="17"/>
      <c r="E18" s="10">
        <v>45</v>
      </c>
      <c r="F18" s="11" t="s">
        <v>23</v>
      </c>
      <c r="G18" s="12">
        <v>32</v>
      </c>
      <c r="H18" s="9">
        <f t="shared" si="1"/>
        <v>0.7111111111111111</v>
      </c>
      <c r="I18" s="13">
        <f t="shared" si="2"/>
        <v>99.66666666666666</v>
      </c>
      <c r="J18" s="16"/>
      <c r="K18" s="42">
        <f t="shared" si="5"/>
        <v>-1.381487755223759</v>
      </c>
      <c r="L18" s="16"/>
      <c r="M18" s="7" t="s">
        <v>7</v>
      </c>
      <c r="N18" s="14"/>
      <c r="O18" s="15"/>
      <c r="P18" s="7" t="s">
        <v>2</v>
      </c>
      <c r="Q18" s="14"/>
    </row>
    <row r="19" spans="1:17" ht="12.75">
      <c r="A19" s="36">
        <f t="shared" si="3"/>
        <v>700</v>
      </c>
      <c r="B19" s="9">
        <f t="shared" si="4"/>
        <v>0.6674199464555318</v>
      </c>
      <c r="C19" s="37">
        <f t="shared" si="0"/>
        <v>114.74011847284152</v>
      </c>
      <c r="D19" s="17"/>
      <c r="E19" s="10">
        <v>3</v>
      </c>
      <c r="F19" s="11" t="s">
        <v>23</v>
      </c>
      <c r="G19" s="12">
        <v>2</v>
      </c>
      <c r="H19" s="9">
        <f t="shared" si="1"/>
        <v>0.6666666666666666</v>
      </c>
      <c r="I19" s="13">
        <f t="shared" si="2"/>
        <v>115</v>
      </c>
      <c r="J19" s="16"/>
      <c r="K19" s="42">
        <f t="shared" si="5"/>
        <v>0.259881527158484</v>
      </c>
      <c r="L19" s="16"/>
      <c r="M19" s="7"/>
      <c r="N19" s="14" t="s">
        <v>8</v>
      </c>
      <c r="O19" s="15"/>
      <c r="P19" s="7"/>
      <c r="Q19" s="14" t="s">
        <v>3</v>
      </c>
    </row>
    <row r="20" spans="1:17" ht="12.75">
      <c r="A20" s="36">
        <f t="shared" si="3"/>
        <v>800</v>
      </c>
      <c r="B20" s="9">
        <f t="shared" si="4"/>
        <v>0.6299605458426722</v>
      </c>
      <c r="C20" s="37">
        <f t="shared" si="0"/>
        <v>127.66361168427807</v>
      </c>
      <c r="D20" s="17"/>
      <c r="E20" s="10">
        <v>8</v>
      </c>
      <c r="F20" s="11" t="s">
        <v>23</v>
      </c>
      <c r="G20" s="12">
        <v>5</v>
      </c>
      <c r="H20" s="9">
        <f t="shared" si="1"/>
        <v>0.625</v>
      </c>
      <c r="I20" s="13">
        <f t="shared" si="2"/>
        <v>129.375</v>
      </c>
      <c r="J20" s="16"/>
      <c r="K20" s="42">
        <f t="shared" si="5"/>
        <v>1.7113883157219334</v>
      </c>
      <c r="L20" s="16"/>
      <c r="M20" s="7" t="s">
        <v>9</v>
      </c>
      <c r="N20" s="14"/>
      <c r="O20" s="15"/>
      <c r="P20" s="7" t="s">
        <v>4</v>
      </c>
      <c r="Q20" s="14"/>
    </row>
    <row r="21" spans="1:17" ht="12.75">
      <c r="A21" s="36">
        <f t="shared" si="3"/>
        <v>900</v>
      </c>
      <c r="B21" s="9">
        <f t="shared" si="4"/>
        <v>0.5946035796891462</v>
      </c>
      <c r="C21" s="37">
        <f t="shared" si="0"/>
        <v>139.86176500724454</v>
      </c>
      <c r="D21" s="17"/>
      <c r="E21" s="10">
        <v>5</v>
      </c>
      <c r="F21" s="11" t="s">
        <v>23</v>
      </c>
      <c r="G21" s="12">
        <v>3</v>
      </c>
      <c r="H21" s="9">
        <f t="shared" si="1"/>
        <v>0.6</v>
      </c>
      <c r="I21" s="13">
        <f t="shared" si="2"/>
        <v>138</v>
      </c>
      <c r="J21" s="16"/>
      <c r="K21" s="42">
        <f t="shared" si="5"/>
        <v>-1.8617650072445429</v>
      </c>
      <c r="L21" s="16"/>
      <c r="M21" s="7"/>
      <c r="N21" s="14" t="s">
        <v>10</v>
      </c>
      <c r="O21" s="15"/>
      <c r="P21" s="7"/>
      <c r="Q21" s="14" t="s">
        <v>5</v>
      </c>
    </row>
    <row r="22" spans="1:17" ht="12.75">
      <c r="A22" s="36">
        <f t="shared" si="3"/>
        <v>1000</v>
      </c>
      <c r="B22" s="9">
        <f t="shared" si="4"/>
        <v>0.56123104742411</v>
      </c>
      <c r="C22" s="37">
        <f t="shared" si="0"/>
        <v>151.37528863868204</v>
      </c>
      <c r="D22" s="17"/>
      <c r="E22" s="10">
        <v>16</v>
      </c>
      <c r="F22" s="11" t="s">
        <v>23</v>
      </c>
      <c r="G22" s="12">
        <v>9</v>
      </c>
      <c r="H22" s="9">
        <f t="shared" si="1"/>
        <v>0.5625</v>
      </c>
      <c r="I22" s="13">
        <f t="shared" si="2"/>
        <v>150.9375</v>
      </c>
      <c r="J22" s="16"/>
      <c r="K22" s="42">
        <f t="shared" si="5"/>
        <v>-0.43778863868203644</v>
      </c>
      <c r="L22" s="16"/>
      <c r="M22" s="7"/>
      <c r="N22" s="14" t="s">
        <v>11</v>
      </c>
      <c r="O22" s="15"/>
      <c r="P22" s="7"/>
      <c r="Q22" s="14" t="s">
        <v>6</v>
      </c>
    </row>
    <row r="23" spans="1:17" ht="12.75">
      <c r="A23" s="36">
        <f t="shared" si="3"/>
        <v>1100</v>
      </c>
      <c r="B23" s="9">
        <f t="shared" si="4"/>
        <v>0.5297315713393999</v>
      </c>
      <c r="C23" s="37">
        <f t="shared" si="0"/>
        <v>162.24260788790704</v>
      </c>
      <c r="D23" s="17"/>
      <c r="E23" s="10">
        <v>15</v>
      </c>
      <c r="F23" s="11" t="s">
        <v>23</v>
      </c>
      <c r="G23" s="12">
        <v>8</v>
      </c>
      <c r="H23" s="9">
        <f t="shared" si="1"/>
        <v>0.5333333333333333</v>
      </c>
      <c r="I23" s="13">
        <f t="shared" si="2"/>
        <v>161</v>
      </c>
      <c r="J23" s="16"/>
      <c r="K23" s="42">
        <f t="shared" si="5"/>
        <v>-1.2426078879070417</v>
      </c>
      <c r="L23" s="16"/>
      <c r="M23" s="7" t="s">
        <v>12</v>
      </c>
      <c r="N23" s="14"/>
      <c r="O23" s="15"/>
      <c r="P23" s="7" t="s">
        <v>7</v>
      </c>
      <c r="Q23" s="14"/>
    </row>
    <row r="24" spans="1:17" ht="12.75">
      <c r="A24" s="36">
        <f t="shared" si="3"/>
        <v>1200</v>
      </c>
      <c r="B24" s="9">
        <f t="shared" si="4"/>
        <v>0.5000000248768395</v>
      </c>
      <c r="C24" s="37">
        <f t="shared" si="0"/>
        <v>172.49999141749038</v>
      </c>
      <c r="D24" s="17"/>
      <c r="E24" s="10">
        <f>E12*2</f>
        <v>2</v>
      </c>
      <c r="F24" s="11" t="s">
        <v>23</v>
      </c>
      <c r="G24" s="12">
        <f>G12</f>
        <v>1</v>
      </c>
      <c r="H24" s="9">
        <f t="shared" si="1"/>
        <v>0.5</v>
      </c>
      <c r="I24" s="13">
        <f t="shared" si="2"/>
        <v>172.5</v>
      </c>
      <c r="J24" s="16"/>
      <c r="K24" s="42">
        <f t="shared" si="5"/>
        <v>8.582509622101497E-06</v>
      </c>
      <c r="L24" s="16"/>
      <c r="M24" s="7"/>
      <c r="N24" s="14" t="s">
        <v>1</v>
      </c>
      <c r="O24" s="15"/>
      <c r="P24" s="7"/>
      <c r="Q24" s="14" t="s">
        <v>8</v>
      </c>
    </row>
    <row r="25" spans="1:17" ht="12.75">
      <c r="A25" s="36">
        <f t="shared" si="3"/>
        <v>1300</v>
      </c>
      <c r="B25" s="9">
        <f t="shared" si="4"/>
        <v>0.4719371817781741</v>
      </c>
      <c r="C25" s="37">
        <f t="shared" si="0"/>
        <v>182.18167228652993</v>
      </c>
      <c r="D25" s="17"/>
      <c r="E25" s="10">
        <f aca="true" t="shared" si="6" ref="E25:E36">E13*2</f>
        <v>32</v>
      </c>
      <c r="F25" s="11" t="s">
        <v>23</v>
      </c>
      <c r="G25" s="12">
        <f aca="true" t="shared" si="7" ref="G25:G36">G13</f>
        <v>15</v>
      </c>
      <c r="H25" s="9">
        <f t="shared" si="1"/>
        <v>0.46875</v>
      </c>
      <c r="I25" s="13">
        <f t="shared" si="2"/>
        <v>183.28125</v>
      </c>
      <c r="J25" s="16"/>
      <c r="K25" s="42">
        <f t="shared" si="5"/>
        <v>1.0995777134700688</v>
      </c>
      <c r="L25" s="16"/>
      <c r="M25" s="7" t="s">
        <v>2</v>
      </c>
      <c r="N25" s="14"/>
      <c r="O25" s="15"/>
      <c r="P25" s="7" t="s">
        <v>9</v>
      </c>
      <c r="Q25" s="14"/>
    </row>
    <row r="26" spans="1:17" ht="12.75">
      <c r="A26" s="36">
        <f t="shared" si="3"/>
        <v>1400</v>
      </c>
      <c r="B26" s="9">
        <f t="shared" si="4"/>
        <v>0.445449384926705</v>
      </c>
      <c r="C26" s="37">
        <f t="shared" si="0"/>
        <v>191.31996220028677</v>
      </c>
      <c r="D26" s="17"/>
      <c r="E26" s="10">
        <f t="shared" si="6"/>
        <v>18</v>
      </c>
      <c r="F26" s="11" t="s">
        <v>23</v>
      </c>
      <c r="G26" s="12">
        <f t="shared" si="7"/>
        <v>8</v>
      </c>
      <c r="H26" s="9">
        <f t="shared" si="1"/>
        <v>0.4444444444444444</v>
      </c>
      <c r="I26" s="13">
        <f t="shared" si="2"/>
        <v>191.66666666666669</v>
      </c>
      <c r="J26" s="16"/>
      <c r="K26" s="42">
        <f t="shared" si="5"/>
        <v>0.3467044663799186</v>
      </c>
      <c r="L26" s="16"/>
      <c r="M26" s="7"/>
      <c r="N26" s="14" t="s">
        <v>3</v>
      </c>
      <c r="O26" s="15"/>
      <c r="P26" s="7"/>
      <c r="Q26" s="14" t="s">
        <v>10</v>
      </c>
    </row>
    <row r="27" spans="1:17" ht="12.75">
      <c r="A27" s="36">
        <f t="shared" si="3"/>
        <v>1500</v>
      </c>
      <c r="B27" s="9">
        <f t="shared" si="4"/>
        <v>0.4204482337754139</v>
      </c>
      <c r="C27" s="37">
        <f t="shared" si="0"/>
        <v>199.9453593474822</v>
      </c>
      <c r="D27" s="17"/>
      <c r="E27" s="10">
        <f t="shared" si="6"/>
        <v>12</v>
      </c>
      <c r="F27" s="11" t="s">
        <v>23</v>
      </c>
      <c r="G27" s="12">
        <f t="shared" si="7"/>
        <v>5</v>
      </c>
      <c r="H27" s="9">
        <f t="shared" si="1"/>
        <v>0.4166666666666667</v>
      </c>
      <c r="I27" s="13">
        <f t="shared" si="2"/>
        <v>201.25</v>
      </c>
      <c r="J27" s="16"/>
      <c r="K27" s="42">
        <f t="shared" si="5"/>
        <v>1.3046406525178043</v>
      </c>
      <c r="L27" s="16"/>
      <c r="M27" s="7" t="s">
        <v>4</v>
      </c>
      <c r="N27" s="14"/>
      <c r="O27" s="15"/>
      <c r="P27" s="7"/>
      <c r="Q27" s="14" t="s">
        <v>11</v>
      </c>
    </row>
    <row r="28" spans="1:17" ht="12.75">
      <c r="A28" s="36">
        <f t="shared" si="3"/>
        <v>1600</v>
      </c>
      <c r="B28" s="9">
        <f t="shared" si="4"/>
        <v>0.3968502893183976</v>
      </c>
      <c r="C28" s="37">
        <f t="shared" si="0"/>
        <v>208.08665018515282</v>
      </c>
      <c r="D28" s="17"/>
      <c r="E28" s="10">
        <f t="shared" si="6"/>
        <v>10</v>
      </c>
      <c r="F28" s="11" t="s">
        <v>23</v>
      </c>
      <c r="G28" s="12">
        <f t="shared" si="7"/>
        <v>4</v>
      </c>
      <c r="H28" s="9">
        <f t="shared" si="1"/>
        <v>0.4</v>
      </c>
      <c r="I28" s="13">
        <f t="shared" si="2"/>
        <v>207</v>
      </c>
      <c r="J28" s="16"/>
      <c r="K28" s="42">
        <f t="shared" si="5"/>
        <v>-1.0866501851528199</v>
      </c>
      <c r="L28" s="16"/>
      <c r="M28" s="7"/>
      <c r="N28" s="14" t="s">
        <v>5</v>
      </c>
      <c r="O28" s="15"/>
      <c r="P28" s="7" t="s">
        <v>12</v>
      </c>
      <c r="Q28" s="14"/>
    </row>
    <row r="29" spans="1:17" ht="12.75">
      <c r="A29" s="36">
        <f t="shared" si="3"/>
        <v>1700</v>
      </c>
      <c r="B29" s="9">
        <f t="shared" si="4"/>
        <v>0.3745767956209815</v>
      </c>
      <c r="C29" s="37">
        <f t="shared" si="0"/>
        <v>215.77100551076137</v>
      </c>
      <c r="D29" s="17"/>
      <c r="E29" s="10">
        <f t="shared" si="6"/>
        <v>8</v>
      </c>
      <c r="F29" s="11" t="s">
        <v>23</v>
      </c>
      <c r="G29" s="12">
        <f t="shared" si="7"/>
        <v>3</v>
      </c>
      <c r="H29" s="9">
        <f t="shared" si="1"/>
        <v>0.375</v>
      </c>
      <c r="I29" s="13">
        <f t="shared" si="2"/>
        <v>215.625</v>
      </c>
      <c r="J29" s="16"/>
      <c r="K29" s="42">
        <f t="shared" si="5"/>
        <v>-0.1460055107613698</v>
      </c>
      <c r="L29" s="16"/>
      <c r="M29" s="7"/>
      <c r="N29" s="14" t="s">
        <v>6</v>
      </c>
      <c r="O29" s="15"/>
      <c r="P29" s="7"/>
      <c r="Q29" s="14" t="s">
        <v>1</v>
      </c>
    </row>
    <row r="30" spans="1:17" ht="12.75">
      <c r="A30" s="36">
        <f t="shared" si="3"/>
        <v>1800</v>
      </c>
      <c r="B30" s="9">
        <f t="shared" si="4"/>
        <v>0.353553416979147</v>
      </c>
      <c r="C30" s="37">
        <f t="shared" si="0"/>
        <v>223.0240711421943</v>
      </c>
      <c r="D30" s="17"/>
      <c r="E30" s="10">
        <f t="shared" si="6"/>
        <v>90</v>
      </c>
      <c r="F30" s="11" t="s">
        <v>23</v>
      </c>
      <c r="G30" s="12">
        <f t="shared" si="7"/>
        <v>32</v>
      </c>
      <c r="H30" s="9">
        <f t="shared" si="1"/>
        <v>0.35555555555555557</v>
      </c>
      <c r="I30" s="13">
        <f t="shared" si="2"/>
        <v>222.33333333333331</v>
      </c>
      <c r="J30" s="16"/>
      <c r="K30" s="42">
        <f t="shared" si="5"/>
        <v>-0.6907378088609732</v>
      </c>
      <c r="L30" s="16"/>
      <c r="M30" s="7" t="s">
        <v>7</v>
      </c>
      <c r="N30" s="14"/>
      <c r="O30" s="15"/>
      <c r="P30" s="7" t="s">
        <v>2</v>
      </c>
      <c r="Q30" s="14"/>
    </row>
    <row r="31" spans="1:17" ht="12.75">
      <c r="A31" s="36">
        <f t="shared" si="3"/>
        <v>1900</v>
      </c>
      <c r="B31" s="9">
        <f t="shared" si="4"/>
        <v>0.33370998983106476</v>
      </c>
      <c r="C31" s="37">
        <f t="shared" si="0"/>
        <v>229.87005350828264</v>
      </c>
      <c r="D31" s="17"/>
      <c r="E31" s="10">
        <f t="shared" si="6"/>
        <v>6</v>
      </c>
      <c r="F31" s="11" t="s">
        <v>23</v>
      </c>
      <c r="G31" s="12">
        <f t="shared" si="7"/>
        <v>2</v>
      </c>
      <c r="H31" s="9">
        <f t="shared" si="1"/>
        <v>0.3333333333333333</v>
      </c>
      <c r="I31" s="13">
        <f t="shared" si="2"/>
        <v>230</v>
      </c>
      <c r="J31" s="16"/>
      <c r="K31" s="42">
        <f t="shared" si="5"/>
        <v>0.12994649171736228</v>
      </c>
      <c r="L31" s="16"/>
      <c r="M31" s="7"/>
      <c r="N31" s="14" t="s">
        <v>8</v>
      </c>
      <c r="O31" s="15"/>
      <c r="P31" s="7"/>
      <c r="Q31" s="14" t="s">
        <v>3</v>
      </c>
    </row>
    <row r="32" spans="1:17" ht="12.75">
      <c r="A32" s="36">
        <f t="shared" si="3"/>
        <v>2000</v>
      </c>
      <c r="B32" s="9">
        <f t="shared" si="4"/>
        <v>0.31498028859276356</v>
      </c>
      <c r="C32" s="37">
        <f t="shared" si="0"/>
        <v>236.33180043549658</v>
      </c>
      <c r="D32" s="17"/>
      <c r="E32" s="10">
        <f t="shared" si="6"/>
        <v>16</v>
      </c>
      <c r="F32" s="11" t="s">
        <v>23</v>
      </c>
      <c r="G32" s="12">
        <f t="shared" si="7"/>
        <v>5</v>
      </c>
      <c r="H32" s="9">
        <f t="shared" si="1"/>
        <v>0.3125</v>
      </c>
      <c r="I32" s="13">
        <f t="shared" si="2"/>
        <v>237.1875</v>
      </c>
      <c r="J32" s="16"/>
      <c r="K32" s="42">
        <f t="shared" si="5"/>
        <v>0.8556995645034249</v>
      </c>
      <c r="L32" s="16"/>
      <c r="M32" s="7" t="s">
        <v>9</v>
      </c>
      <c r="N32" s="14"/>
      <c r="O32" s="15"/>
      <c r="P32" s="7" t="s">
        <v>4</v>
      </c>
      <c r="Q32" s="14"/>
    </row>
    <row r="33" spans="1:17" ht="12.75">
      <c r="A33" s="36">
        <f t="shared" si="3"/>
        <v>2100</v>
      </c>
      <c r="B33" s="9">
        <f t="shared" si="4"/>
        <v>0.297301804636431</v>
      </c>
      <c r="C33" s="37">
        <f t="shared" si="0"/>
        <v>242.4308774004313</v>
      </c>
      <c r="D33" s="17"/>
      <c r="E33" s="10">
        <f t="shared" si="6"/>
        <v>10</v>
      </c>
      <c r="F33" s="11" t="s">
        <v>23</v>
      </c>
      <c r="G33" s="12">
        <f t="shared" si="7"/>
        <v>3</v>
      </c>
      <c r="H33" s="9">
        <f t="shared" si="1"/>
        <v>0.3</v>
      </c>
      <c r="I33" s="13">
        <f t="shared" si="2"/>
        <v>241.5</v>
      </c>
      <c r="J33" s="16"/>
      <c r="K33" s="42">
        <f t="shared" si="5"/>
        <v>-0.9308774004313136</v>
      </c>
      <c r="L33" s="16"/>
      <c r="M33" s="7"/>
      <c r="N33" s="14" t="s">
        <v>10</v>
      </c>
      <c r="O33" s="15"/>
      <c r="P33" s="7"/>
      <c r="Q33" s="14" t="s">
        <v>5</v>
      </c>
    </row>
    <row r="34" spans="1:17" ht="12.75">
      <c r="A34" s="36">
        <f t="shared" si="3"/>
        <v>2200</v>
      </c>
      <c r="B34" s="9">
        <f t="shared" si="4"/>
        <v>0.28061553767370967</v>
      </c>
      <c r="C34" s="37">
        <f t="shared" si="0"/>
        <v>248.18763950257016</v>
      </c>
      <c r="D34" s="17"/>
      <c r="E34" s="10">
        <f t="shared" si="6"/>
        <v>32</v>
      </c>
      <c r="F34" s="11" t="s">
        <v>23</v>
      </c>
      <c r="G34" s="12">
        <f t="shared" si="7"/>
        <v>9</v>
      </c>
      <c r="H34" s="9">
        <f t="shared" si="1"/>
        <v>0.28125</v>
      </c>
      <c r="I34" s="13">
        <f t="shared" si="2"/>
        <v>247.96875</v>
      </c>
      <c r="J34" s="16"/>
      <c r="K34" s="42">
        <f t="shared" si="5"/>
        <v>-0.21888950257016404</v>
      </c>
      <c r="L34" s="16"/>
      <c r="M34" s="7"/>
      <c r="N34" s="14" t="s">
        <v>11</v>
      </c>
      <c r="O34" s="15"/>
      <c r="P34" s="7"/>
      <c r="Q34" s="14" t="s">
        <v>6</v>
      </c>
    </row>
    <row r="35" spans="1:17" ht="12.75">
      <c r="A35" s="36">
        <f t="shared" si="3"/>
        <v>2300</v>
      </c>
      <c r="B35" s="9">
        <f t="shared" si="4"/>
        <v>0.26486579884774725</v>
      </c>
      <c r="C35" s="37">
        <f t="shared" si="0"/>
        <v>253.6212993975272</v>
      </c>
      <c r="D35" s="17"/>
      <c r="E35" s="10">
        <f t="shared" si="6"/>
        <v>30</v>
      </c>
      <c r="F35" s="11" t="s">
        <v>23</v>
      </c>
      <c r="G35" s="12">
        <f t="shared" si="7"/>
        <v>8</v>
      </c>
      <c r="H35" s="9">
        <f t="shared" si="1"/>
        <v>0.26666666666666666</v>
      </c>
      <c r="I35" s="13">
        <f t="shared" si="2"/>
        <v>253</v>
      </c>
      <c r="J35" s="16"/>
      <c r="K35" s="42">
        <f t="shared" si="5"/>
        <v>-0.6212993975271957</v>
      </c>
      <c r="L35" s="16"/>
      <c r="M35" s="7" t="s">
        <v>12</v>
      </c>
      <c r="N35" s="14"/>
      <c r="O35" s="15"/>
      <c r="P35" s="7" t="s">
        <v>7</v>
      </c>
      <c r="Q35" s="14"/>
    </row>
    <row r="36" spans="1:17" ht="12.75">
      <c r="A36" s="36">
        <f t="shared" si="3"/>
        <v>2400</v>
      </c>
      <c r="B36" s="9">
        <f t="shared" si="4"/>
        <v>0.25000002487684014</v>
      </c>
      <c r="C36" s="37">
        <f t="shared" si="0"/>
        <v>258.74999141749015</v>
      </c>
      <c r="D36" s="17"/>
      <c r="E36" s="10">
        <f t="shared" si="6"/>
        <v>4</v>
      </c>
      <c r="F36" s="11" t="s">
        <v>23</v>
      </c>
      <c r="G36" s="12">
        <f t="shared" si="7"/>
        <v>1</v>
      </c>
      <c r="H36" s="9">
        <f t="shared" si="1"/>
        <v>0.25</v>
      </c>
      <c r="I36" s="13">
        <f t="shared" si="2"/>
        <v>258.75</v>
      </c>
      <c r="J36" s="16"/>
      <c r="K36" s="42">
        <f t="shared" si="5"/>
        <v>8.582509849475173E-06</v>
      </c>
      <c r="L36" s="16"/>
      <c r="M36" s="7"/>
      <c r="N36" s="14" t="s">
        <v>1</v>
      </c>
      <c r="O36" s="15"/>
      <c r="P36" s="7"/>
      <c r="Q36" s="14" t="s">
        <v>8</v>
      </c>
    </row>
    <row r="37" spans="13:15" ht="12.75">
      <c r="M37" s="4"/>
      <c r="N37" s="4"/>
      <c r="O37" s="4"/>
    </row>
  </sheetData>
  <printOptions/>
  <pageMargins left="0.75" right="0.75" top="1" bottom="1" header="0.5" footer="0.5"/>
  <pageSetup horizontalDpi="150" verticalDpi="15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Altongate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Whyte</dc:creator>
  <cp:keywords/>
  <dc:description/>
  <cp:lastModifiedBy>Graham Whyte</cp:lastModifiedBy>
  <cp:lastPrinted>2005-03-30T14:27:51Z</cp:lastPrinted>
  <dcterms:created xsi:type="dcterms:W3CDTF">2005-03-30T09:45:23Z</dcterms:created>
  <dcterms:modified xsi:type="dcterms:W3CDTF">2005-03-30T14:34:00Z</dcterms:modified>
  <cp:category/>
  <cp:version/>
  <cp:contentType/>
  <cp:contentStatus/>
</cp:coreProperties>
</file>